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1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<sst xmlns="http://schemas.openxmlformats.org/spreadsheetml/2006/main" count="54" uniqueCount="39">
  <si>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Заработная плата учителя</t>
  </si>
  <si>
    <t>февраль</t>
  </si>
  <si>
    <t>март</t>
  </si>
  <si>
    <t>апрель</t>
  </si>
  <si>
    <t>май</t>
  </si>
  <si>
    <t>итого</t>
  </si>
  <si>
    <t>Коммунальные услуги</t>
  </si>
  <si>
    <t>Накладные расходы (материалы,налоги)</t>
  </si>
  <si>
    <t>учитель</t>
  </si>
  <si>
    <t>директор</t>
  </si>
  <si>
    <t>Отчисление во внебюджетные фонды 30,2%</t>
  </si>
  <si>
    <t>Электроэнергия</t>
  </si>
  <si>
    <t xml:space="preserve">Тепло                                  </t>
  </si>
  <si>
    <t>Вода, ассенизация</t>
  </si>
  <si>
    <t>Итого коммунальные услуги:</t>
  </si>
  <si>
    <t>Итого зарплата +комунальные услуги:</t>
  </si>
  <si>
    <t>№ п/п</t>
  </si>
  <si>
    <t>Итого накладные расходы:</t>
  </si>
  <si>
    <t>должность работников</t>
  </si>
  <si>
    <t>уборщик служ.помещ.</t>
  </si>
  <si>
    <t>Налог на прибыль</t>
  </si>
  <si>
    <t>ИТОГО:</t>
  </si>
  <si>
    <t>Распределение суммы доходов, полученной от оказания платных образовательных услуг</t>
  </si>
  <si>
    <t>Расходы на хозяйственные нужды</t>
  </si>
  <si>
    <t>ВСЕГО расходов с №1 по №4</t>
  </si>
  <si>
    <t>Начисления на заработную плату</t>
  </si>
  <si>
    <t xml:space="preserve">Заработная плата </t>
  </si>
  <si>
    <t>КАЛЬКУЛЯЦИЯ ЗАТРАТ НА ОКАЗАНИЕ ПЛАТНОЙ ДОПОЛНИТЕЛЬНОЙ ОБРАЗОВАТЕЛЬНОЙ УСЛУГИ</t>
  </si>
  <si>
    <t>Стоимость платной образовательной услуги на 1 ученика=0/14 учеников в месяц</t>
  </si>
  <si>
    <t>2023 год</t>
  </si>
  <si>
    <t>25370,69/17 часов*кол-во часов /14 учеников</t>
  </si>
  <si>
    <t>25370,69 руб. средняя заработная плата учителя</t>
  </si>
  <si>
    <t>кол-во часов 17,0</t>
  </si>
  <si>
    <t>февраль 33440,05/28/24*8</t>
  </si>
  <si>
    <t>март14384,70/31/24*8</t>
  </si>
  <si>
    <t>апрель14384,70/30/24*10</t>
  </si>
  <si>
    <t>май 8453,21/31/24*8</t>
  </si>
  <si>
    <t>Калькуляцию составил: бухгалтер_________________ Е.Н.Палеева</t>
  </si>
  <si>
    <t>Расчет произвел:___________________ Е.Н.Палеева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</si>
</sst>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34" borderId="11" xfId="0" applyFont="1" applyFill="1" applyBorder="1" applyAlignment="1">
      <alignment/>
    </xf>
    <xf numFmtId="2" fontId="1" fillId="34" borderId="12" xfId="0" applyNumberFormat="1" applyFon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left"/>
    </xf>
    <xf numFmtId="9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B56" sqref="B56"/>
    </sheetView>
  </sheetViews>
  <sheetFormatPr defaultColWidth="9.00390625" defaultRowHeight="12.75"/>
  <cols>
    <col min="1" max="1" width="6.625" style="0" customWidth="1"/>
    <col min="2" max="2" width="43.125" style="0" customWidth="1"/>
    <col min="3" max="3" width="22.125" style="0" customWidth="1"/>
    <col min="8" max="8" width="9.875" style="0" customWidth="1"/>
  </cols>
  <sheetData>
    <row r="1" spans="1:8" ht="12.75">
      <c r="A1" s="18"/>
      <c r="B1" s="35" t="s">
        <v>27</v>
      </c>
      <c r="C1" s="35"/>
      <c r="D1" s="35"/>
      <c r="E1" s="35"/>
      <c r="F1" s="35"/>
      <c r="G1" s="35"/>
      <c r="H1" s="35"/>
    </row>
    <row r="2" spans="1:8" ht="12.75">
      <c r="A2" s="18"/>
      <c r="B2" s="31"/>
      <c r="C2" s="31"/>
      <c r="D2" s="31"/>
      <c r="E2" s="31"/>
      <c r="F2" s="31"/>
      <c r="G2" s="31"/>
      <c r="H2" s="31"/>
    </row>
    <row r="3" spans="1:8" ht="12.75">
      <c r="A3" s="33" t="s">
        <v>16</v>
      </c>
      <c r="B3" s="28"/>
      <c r="C3" s="25" t="s">
        <v>29</v>
      </c>
      <c r="D3" s="26"/>
      <c r="E3" s="26"/>
      <c r="F3" s="26"/>
      <c r="G3" s="27"/>
      <c r="H3" s="28"/>
    </row>
    <row r="4" spans="1:8" ht="12.75">
      <c r="A4" s="34">
        <v>1</v>
      </c>
      <c r="B4" s="32"/>
      <c r="C4" s="30"/>
      <c r="D4" s="13" t="s">
        <v>1</v>
      </c>
      <c r="E4" s="13" t="s">
        <v>2</v>
      </c>
      <c r="F4" s="13" t="s">
        <v>3</v>
      </c>
      <c r="G4" s="13" t="s">
        <v>4</v>
      </c>
      <c r="H4" s="30" t="s">
        <v>5</v>
      </c>
    </row>
    <row r="5" spans="1:8" ht="12.75">
      <c r="A5" s="7"/>
      <c r="B5" s="29" t="s">
        <v>0</v>
      </c>
      <c r="C5" s="1" t="s">
        <v>32</v>
      </c>
      <c r="D5" s="1">
        <v>4</v>
      </c>
      <c r="E5" s="1">
        <v>4</v>
      </c>
      <c r="F5" s="1">
        <v>5</v>
      </c>
      <c r="G5" s="1">
        <v>4</v>
      </c>
      <c r="H5" s="2">
        <f>D5+E5+F5+G5</f>
        <v>17</v>
      </c>
    </row>
    <row r="6" spans="1:8" ht="12.75">
      <c r="A6" s="7"/>
      <c r="B6" s="1" t="s">
        <v>30</v>
      </c>
      <c r="C6" s="1">
        <v>25370.69</v>
      </c>
      <c r="D6" s="2">
        <f>(C6/18*D5)/14</f>
        <v>402.70936507936506</v>
      </c>
      <c r="E6" s="2">
        <f>C6/18*E5/14</f>
        <v>402.70936507936506</v>
      </c>
      <c r="F6" s="2">
        <f>C6/18*F5/14</f>
        <v>503.3867063492063</v>
      </c>
      <c r="G6" s="2">
        <f>C6/18*G5/14</f>
        <v>402.70936507936506</v>
      </c>
      <c r="H6" s="2">
        <f aca="true" t="shared" si="0" ref="H6:H31">D6+E6+F6+G6</f>
        <v>1711.5148015873015</v>
      </c>
    </row>
    <row r="7" spans="1:8" ht="12.75">
      <c r="A7" s="1"/>
      <c r="B7" s="1" t="s">
        <v>31</v>
      </c>
      <c r="C7" s="1"/>
      <c r="D7" s="2"/>
      <c r="E7" s="2"/>
      <c r="F7" s="2"/>
      <c r="G7" s="2"/>
      <c r="H7" s="2"/>
    </row>
    <row r="8" spans="1:8" ht="12.75">
      <c r="A8" s="1"/>
      <c r="B8" s="1"/>
      <c r="C8" s="1"/>
      <c r="D8" s="2"/>
      <c r="E8" s="2"/>
      <c r="F8" s="2"/>
      <c r="G8" s="2"/>
      <c r="H8" s="2"/>
    </row>
    <row r="9" spans="1:8" ht="12.75">
      <c r="A9" s="1">
        <v>2</v>
      </c>
      <c r="B9" s="29" t="s">
        <v>10</v>
      </c>
      <c r="C9" s="2"/>
      <c r="D9" s="2">
        <f>D6*30.2%</f>
        <v>121.61822825396824</v>
      </c>
      <c r="E9" s="2">
        <f>E6*30.2%</f>
        <v>121.61822825396824</v>
      </c>
      <c r="F9" s="2">
        <f>F6*30.2%</f>
        <v>152.0227853174603</v>
      </c>
      <c r="G9" s="2">
        <f>G6*30.2%</f>
        <v>121.61822825396824</v>
      </c>
      <c r="H9" s="2">
        <f t="shared" si="0"/>
        <v>516.877470079365</v>
      </c>
    </row>
    <row r="10" spans="1:8" ht="12.75">
      <c r="A10" s="1"/>
      <c r="B10" s="1"/>
      <c r="C10" s="2"/>
      <c r="D10" s="2"/>
      <c r="E10" s="2"/>
      <c r="F10" s="2"/>
      <c r="G10" s="2"/>
      <c r="H10" s="2"/>
    </row>
    <row r="11" spans="1:8" ht="12.75">
      <c r="A11" s="1">
        <v>3</v>
      </c>
      <c r="B11" s="29" t="s">
        <v>6</v>
      </c>
      <c r="C11" s="2"/>
      <c r="D11" s="2"/>
      <c r="E11" s="2"/>
      <c r="F11" s="2"/>
      <c r="G11" s="2"/>
      <c r="H11" s="2">
        <f t="shared" si="0"/>
        <v>0</v>
      </c>
    </row>
    <row r="12" spans="1:8" ht="12.75">
      <c r="A12" s="1"/>
      <c r="B12" s="12" t="s">
        <v>11</v>
      </c>
      <c r="C12" s="2"/>
      <c r="D12" s="2">
        <v>6</v>
      </c>
      <c r="E12" s="2">
        <v>6</v>
      </c>
      <c r="F12" s="2">
        <v>7.5</v>
      </c>
      <c r="G12" s="2">
        <v>6</v>
      </c>
      <c r="H12" s="2">
        <f t="shared" si="0"/>
        <v>25.5</v>
      </c>
    </row>
    <row r="13" spans="1:8" ht="12.75">
      <c r="A13" s="1"/>
      <c r="B13" s="3" t="s">
        <v>33</v>
      </c>
      <c r="C13" s="2">
        <v>33440.05</v>
      </c>
      <c r="D13" s="2">
        <f>C13/28/24*D12</f>
        <v>298.57187500000003</v>
      </c>
      <c r="E13" s="2"/>
      <c r="F13" s="2"/>
      <c r="G13" s="2"/>
      <c r="H13" s="2">
        <f t="shared" si="0"/>
        <v>298.57187500000003</v>
      </c>
    </row>
    <row r="14" spans="1:8" ht="12.75">
      <c r="A14" s="1"/>
      <c r="B14" s="3" t="s">
        <v>34</v>
      </c>
      <c r="C14" s="2">
        <v>14384.7</v>
      </c>
      <c r="D14" s="2"/>
      <c r="E14" s="2">
        <f>C14/31/24*E12</f>
        <v>116.00564516129033</v>
      </c>
      <c r="F14" s="2"/>
      <c r="G14" s="2"/>
      <c r="H14" s="2">
        <f t="shared" si="0"/>
        <v>116.00564516129033</v>
      </c>
    </row>
    <row r="15" spans="1:8" ht="12.75">
      <c r="A15" s="1"/>
      <c r="B15" s="3" t="s">
        <v>35</v>
      </c>
      <c r="C15" s="2">
        <v>14384.7</v>
      </c>
      <c r="D15" s="2"/>
      <c r="E15" s="2"/>
      <c r="F15" s="2">
        <f>C15/30/24*F12</f>
        <v>149.84062500000002</v>
      </c>
      <c r="G15" s="2"/>
      <c r="H15" s="2">
        <f t="shared" si="0"/>
        <v>149.84062500000002</v>
      </c>
    </row>
    <row r="16" spans="1:8" ht="12.75">
      <c r="A16" s="1"/>
      <c r="B16" s="3" t="s">
        <v>36</v>
      </c>
      <c r="C16" s="2">
        <v>8453.21</v>
      </c>
      <c r="D16" s="2"/>
      <c r="E16" s="2"/>
      <c r="F16" s="2"/>
      <c r="G16" s="2">
        <f>C16/31/24*G12</f>
        <v>68.17104838709676</v>
      </c>
      <c r="H16" s="2">
        <f t="shared" si="0"/>
        <v>68.17104838709676</v>
      </c>
    </row>
    <row r="17" spans="1:8" ht="12.75">
      <c r="A17" s="1"/>
      <c r="B17" s="12" t="s">
        <v>12</v>
      </c>
      <c r="C17" s="2"/>
      <c r="D17" s="2"/>
      <c r="E17" s="2"/>
      <c r="F17" s="2"/>
      <c r="G17" s="2"/>
      <c r="H17" s="2">
        <f t="shared" si="0"/>
        <v>0</v>
      </c>
    </row>
    <row r="18" spans="1:8" ht="12.75">
      <c r="A18" s="1"/>
      <c r="B18" s="3" t="s">
        <v>1</v>
      </c>
      <c r="C18" s="2">
        <v>119852.5</v>
      </c>
      <c r="D18" s="2">
        <f>C18/28/24*D12</f>
        <v>1070.111607142857</v>
      </c>
      <c r="E18" s="2"/>
      <c r="F18" s="2"/>
      <c r="G18" s="2"/>
      <c r="H18" s="2">
        <f t="shared" si="0"/>
        <v>1070.111607142857</v>
      </c>
    </row>
    <row r="19" spans="1:8" ht="12.75">
      <c r="A19" s="1"/>
      <c r="B19" s="3" t="s">
        <v>2</v>
      </c>
      <c r="C19" s="2">
        <v>104414.83</v>
      </c>
      <c r="D19" s="2"/>
      <c r="E19" s="2">
        <f>C19/31/24*E12</f>
        <v>842.0550806451613</v>
      </c>
      <c r="F19" s="2"/>
      <c r="G19" s="2"/>
      <c r="H19" s="2">
        <f t="shared" si="0"/>
        <v>842.0550806451613</v>
      </c>
    </row>
    <row r="20" spans="1:8" ht="12.75">
      <c r="A20" s="1"/>
      <c r="B20" s="3" t="s">
        <v>3</v>
      </c>
      <c r="C20" s="2">
        <v>53154.72</v>
      </c>
      <c r="D20" s="2"/>
      <c r="E20" s="2"/>
      <c r="F20" s="2">
        <f>C20/30/24*F12</f>
        <v>553.695</v>
      </c>
      <c r="G20" s="2"/>
      <c r="H20" s="2">
        <f t="shared" si="0"/>
        <v>553.695</v>
      </c>
    </row>
    <row r="21" spans="1:8" ht="12.75">
      <c r="A21" s="1"/>
      <c r="B21" s="3" t="s">
        <v>4</v>
      </c>
      <c r="C21" s="2">
        <v>0</v>
      </c>
      <c r="D21" s="2"/>
      <c r="E21" s="2"/>
      <c r="F21" s="2"/>
      <c r="G21" s="2">
        <f>C21/31/24*G12</f>
        <v>0</v>
      </c>
      <c r="H21" s="2">
        <f t="shared" si="0"/>
        <v>0</v>
      </c>
    </row>
    <row r="22" spans="1:8" ht="12.75">
      <c r="A22" s="1"/>
      <c r="B22" s="12" t="s">
        <v>13</v>
      </c>
      <c r="C22" s="2"/>
      <c r="D22" s="2"/>
      <c r="E22" s="2"/>
      <c r="F22" s="2"/>
      <c r="G22" s="2"/>
      <c r="H22" s="2">
        <f t="shared" si="0"/>
        <v>0</v>
      </c>
    </row>
    <row r="23" spans="1:8" ht="12.75">
      <c r="A23" s="1"/>
      <c r="B23" s="3" t="s">
        <v>1</v>
      </c>
      <c r="C23" s="2">
        <v>14890.5</v>
      </c>
      <c r="D23" s="2">
        <f>C23/170/24*D12</f>
        <v>21.89779411764706</v>
      </c>
      <c r="E23" s="2"/>
      <c r="F23" s="2"/>
      <c r="G23" s="2"/>
      <c r="H23" s="2">
        <f t="shared" si="0"/>
        <v>21.89779411764706</v>
      </c>
    </row>
    <row r="24" spans="1:8" ht="12.75">
      <c r="A24" s="1"/>
      <c r="B24" s="3" t="s">
        <v>2</v>
      </c>
      <c r="C24" s="2">
        <v>14890.5</v>
      </c>
      <c r="D24" s="2"/>
      <c r="E24" s="2">
        <f>14890.5/170/24*E12</f>
        <v>21.89779411764706</v>
      </c>
      <c r="F24" s="2"/>
      <c r="G24" s="2"/>
      <c r="H24" s="2">
        <f t="shared" si="0"/>
        <v>21.89779411764706</v>
      </c>
    </row>
    <row r="25" spans="1:8" ht="12.75">
      <c r="A25" s="1"/>
      <c r="B25" s="3" t="s">
        <v>3</v>
      </c>
      <c r="C25" s="2">
        <v>14890.5</v>
      </c>
      <c r="D25" s="2"/>
      <c r="E25" s="2"/>
      <c r="F25" s="2">
        <f>17890.5/170/24*F12</f>
        <v>32.88694852941176</v>
      </c>
      <c r="G25" s="2"/>
      <c r="H25" s="2">
        <f t="shared" si="0"/>
        <v>32.88694852941176</v>
      </c>
    </row>
    <row r="26" spans="1:8" ht="12.75">
      <c r="A26" s="1"/>
      <c r="B26" s="3" t="s">
        <v>4</v>
      </c>
      <c r="C26" s="2">
        <v>14890.5</v>
      </c>
      <c r="D26" s="2"/>
      <c r="E26" s="2"/>
      <c r="F26" s="2"/>
      <c r="G26" s="2">
        <f>C26/170/24*G12</f>
        <v>21.89779411764706</v>
      </c>
      <c r="H26" s="2">
        <f t="shared" si="0"/>
        <v>21.89779411764706</v>
      </c>
    </row>
    <row r="27" spans="1:8" ht="12.75">
      <c r="A27" s="1"/>
      <c r="B27" s="10" t="s">
        <v>14</v>
      </c>
      <c r="C27" s="11"/>
      <c r="D27" s="11">
        <f>SUM(D13:D26)</f>
        <v>1390.5812762605042</v>
      </c>
      <c r="E27" s="11">
        <f>SUM(E13:E26)</f>
        <v>979.9585199240987</v>
      </c>
      <c r="F27" s="11">
        <f>SUM(F13:F26)</f>
        <v>736.4225735294118</v>
      </c>
      <c r="G27" s="11">
        <f>SUM(G13:G26)</f>
        <v>90.06884250474383</v>
      </c>
      <c r="H27" s="2">
        <f t="shared" si="0"/>
        <v>3197.0312122187584</v>
      </c>
    </row>
    <row r="28" spans="1:8" ht="12.75">
      <c r="A28" s="1"/>
      <c r="B28" s="10" t="s">
        <v>15</v>
      </c>
      <c r="C28" s="11"/>
      <c r="D28" s="11">
        <f>D6+D9+D27</f>
        <v>1914.9088695938376</v>
      </c>
      <c r="E28" s="11">
        <f>E6+E9+E27</f>
        <v>1504.2861132574321</v>
      </c>
      <c r="F28" s="11">
        <f>F6+F9+F27</f>
        <v>1391.8320651960785</v>
      </c>
      <c r="G28" s="11">
        <f>G6+G9+G27</f>
        <v>614.3964358380772</v>
      </c>
      <c r="H28" s="2">
        <f t="shared" si="0"/>
        <v>5425.423483885425</v>
      </c>
    </row>
    <row r="29" spans="1:8" ht="12.75">
      <c r="A29" s="1">
        <v>4</v>
      </c>
      <c r="B29" s="29" t="s">
        <v>7</v>
      </c>
      <c r="C29" s="2"/>
      <c r="D29" s="2"/>
      <c r="E29" s="2"/>
      <c r="F29" s="2"/>
      <c r="G29" s="2"/>
      <c r="H29" s="2">
        <f t="shared" si="0"/>
        <v>0</v>
      </c>
    </row>
    <row r="30" spans="1:8" ht="12.75">
      <c r="A30" s="1"/>
      <c r="B30" s="3" t="s">
        <v>1</v>
      </c>
      <c r="C30" s="36">
        <v>0.2</v>
      </c>
      <c r="D30" s="2">
        <f>D28*C30</f>
        <v>382.98177391876754</v>
      </c>
      <c r="E30" s="2"/>
      <c r="F30" s="2"/>
      <c r="G30" s="2"/>
      <c r="H30" s="2">
        <f t="shared" si="0"/>
        <v>382.98177391876754</v>
      </c>
    </row>
    <row r="31" spans="1:8" ht="12.75">
      <c r="A31" s="1"/>
      <c r="B31" s="3" t="s">
        <v>2</v>
      </c>
      <c r="C31" s="36">
        <v>0.2</v>
      </c>
      <c r="D31" s="2"/>
      <c r="E31" s="2">
        <f>E28*C31</f>
        <v>300.85722265148644</v>
      </c>
      <c r="F31" s="2"/>
      <c r="G31" s="2"/>
      <c r="H31" s="2">
        <f t="shared" si="0"/>
        <v>300.85722265148644</v>
      </c>
    </row>
    <row r="32" spans="1:8" ht="12.75">
      <c r="A32" s="1"/>
      <c r="B32" s="3" t="s">
        <v>3</v>
      </c>
      <c r="C32" s="36">
        <v>0.2</v>
      </c>
      <c r="D32" s="2"/>
      <c r="E32" s="2"/>
      <c r="F32" s="2">
        <f>F28*C32</f>
        <v>278.36641303921573</v>
      </c>
      <c r="G32" s="2"/>
      <c r="H32" s="2">
        <f>D32+E32+F32+G32</f>
        <v>278.36641303921573</v>
      </c>
    </row>
    <row r="33" spans="1:8" ht="12.75">
      <c r="A33" s="1"/>
      <c r="B33" s="3" t="s">
        <v>4</v>
      </c>
      <c r="C33" s="36">
        <v>0.2</v>
      </c>
      <c r="D33" s="2"/>
      <c r="E33" s="2"/>
      <c r="F33" s="2"/>
      <c r="G33" s="2">
        <f>G28*C33</f>
        <v>122.87928716761544</v>
      </c>
      <c r="H33" s="2">
        <f>G33</f>
        <v>122.87928716761544</v>
      </c>
    </row>
    <row r="34" spans="1:8" ht="12.75">
      <c r="A34" s="13"/>
      <c r="B34" s="13" t="s">
        <v>17</v>
      </c>
      <c r="C34" s="13"/>
      <c r="D34" s="11">
        <f>SUM(D30:D33)</f>
        <v>382.98177391876754</v>
      </c>
      <c r="E34" s="11">
        <f>SUM(E30:E33)</f>
        <v>300.85722265148644</v>
      </c>
      <c r="F34" s="11">
        <f>SUM(F30:F33)</f>
        <v>278.36641303921573</v>
      </c>
      <c r="G34" s="11">
        <f>SUM(G30:G33)</f>
        <v>122.87928716761544</v>
      </c>
      <c r="H34" s="11">
        <f>SUM(H30:H33)</f>
        <v>1085.0846967770854</v>
      </c>
    </row>
    <row r="35" spans="1:8" ht="12.75">
      <c r="A35" s="14"/>
      <c r="B35" s="14" t="s">
        <v>24</v>
      </c>
      <c r="C35" s="14"/>
      <c r="D35" s="15">
        <f>D28+D34</f>
        <v>2297.890643512605</v>
      </c>
      <c r="E35" s="15">
        <f>E28+E34</f>
        <v>1805.1433359089185</v>
      </c>
      <c r="F35" s="15">
        <f>F28+F34</f>
        <v>1670.1984782352943</v>
      </c>
      <c r="G35" s="15">
        <f>G28+G34</f>
        <v>737.2757230056926</v>
      </c>
      <c r="H35" s="15">
        <f>H28+H34</f>
        <v>6510.508180662511</v>
      </c>
    </row>
    <row r="36" spans="1:8" ht="12.75">
      <c r="A36" s="16"/>
      <c r="B36" s="16" t="s">
        <v>28</v>
      </c>
      <c r="C36" s="19"/>
      <c r="D36" s="20"/>
      <c r="E36" s="20"/>
      <c r="F36" s="20"/>
      <c r="G36" s="21"/>
      <c r="H36" s="17">
        <f>H35/4</f>
        <v>1627.6270451656278</v>
      </c>
    </row>
    <row r="37" spans="1:8" ht="12.75">
      <c r="A37" s="5"/>
      <c r="B37" s="5" t="s">
        <v>37</v>
      </c>
      <c r="C37" s="5"/>
      <c r="D37" s="6"/>
      <c r="E37" s="6"/>
      <c r="F37" s="6"/>
      <c r="G37" s="6"/>
      <c r="H37" s="6"/>
    </row>
    <row r="38" spans="1:8" ht="12.75">
      <c r="A38" s="5"/>
      <c r="B38" s="5"/>
      <c r="C38" s="5"/>
      <c r="D38" s="6"/>
      <c r="E38" s="6"/>
      <c r="F38" s="6"/>
      <c r="G38" s="6"/>
      <c r="H38" s="6"/>
    </row>
    <row r="39" spans="1:8" ht="12.75">
      <c r="A39" s="5"/>
      <c r="B39" s="5"/>
      <c r="C39" s="5"/>
      <c r="D39" s="6"/>
      <c r="E39" s="6"/>
      <c r="F39" s="6"/>
      <c r="G39" s="6"/>
      <c r="H39" s="6"/>
    </row>
    <row r="40" spans="1:8" ht="12.75">
      <c r="A40" s="5"/>
      <c r="B40" s="5"/>
      <c r="C40" s="5"/>
      <c r="D40" s="6"/>
      <c r="E40" s="6"/>
      <c r="F40" s="6"/>
      <c r="G40" s="6"/>
      <c r="H40" s="6"/>
    </row>
    <row r="41" spans="2:8" ht="12.75">
      <c r="B41" s="18" t="s">
        <v>22</v>
      </c>
      <c r="C41" s="18"/>
      <c r="D41" s="4"/>
      <c r="E41" s="4"/>
      <c r="F41" s="4"/>
      <c r="G41" s="4"/>
      <c r="H41" s="4"/>
    </row>
    <row r="42" spans="2:8" ht="12.75">
      <c r="B42" s="13"/>
      <c r="C42" s="24" t="s">
        <v>18</v>
      </c>
      <c r="D42" s="22"/>
      <c r="E42" s="9"/>
      <c r="F42" s="6"/>
      <c r="G42" s="6"/>
      <c r="H42" s="4"/>
    </row>
    <row r="43" spans="2:8" ht="12.75">
      <c r="B43" s="1" t="s">
        <v>26</v>
      </c>
      <c r="C43" s="2" t="s">
        <v>8</v>
      </c>
      <c r="D43" s="22"/>
      <c r="E43" s="9"/>
      <c r="F43" s="6"/>
      <c r="G43" s="9"/>
      <c r="H43" s="4"/>
    </row>
    <row r="44" spans="2:8" ht="12.75">
      <c r="B44" s="1"/>
      <c r="C44" s="2" t="s">
        <v>9</v>
      </c>
      <c r="D44" s="22"/>
      <c r="E44" s="9"/>
      <c r="F44" s="6"/>
      <c r="G44" s="9"/>
      <c r="H44" s="4"/>
    </row>
    <row r="45" spans="2:7" ht="12.75">
      <c r="B45" s="1"/>
      <c r="C45" s="1" t="s">
        <v>19</v>
      </c>
      <c r="D45" s="23"/>
      <c r="E45" s="9"/>
      <c r="F45" s="6"/>
      <c r="G45" s="9"/>
    </row>
    <row r="46" spans="2:7" ht="12.75">
      <c r="B46" s="1" t="s">
        <v>25</v>
      </c>
      <c r="C46" s="2" t="s">
        <v>8</v>
      </c>
      <c r="D46" s="23"/>
      <c r="E46" s="9"/>
      <c r="F46" s="6"/>
      <c r="G46" s="9"/>
    </row>
    <row r="47" spans="2:7" ht="12.75">
      <c r="B47" s="1"/>
      <c r="C47" s="2" t="s">
        <v>9</v>
      </c>
      <c r="D47" s="23"/>
      <c r="E47" s="9"/>
      <c r="F47" s="6"/>
      <c r="G47" s="9"/>
    </row>
    <row r="48" spans="2:7" ht="12.75">
      <c r="B48" s="1"/>
      <c r="C48" s="1" t="s">
        <v>19</v>
      </c>
      <c r="D48" s="23"/>
      <c r="E48" s="9"/>
      <c r="F48" s="6"/>
      <c r="G48" s="9"/>
    </row>
    <row r="49" spans="2:7" ht="12.75">
      <c r="B49" s="1"/>
      <c r="C49" s="1"/>
      <c r="D49" s="23"/>
      <c r="E49" s="9"/>
      <c r="F49" s="6"/>
      <c r="G49" s="9"/>
    </row>
    <row r="50" spans="2:7" ht="12.75">
      <c r="B50" s="1"/>
      <c r="C50" s="1"/>
      <c r="D50" s="23"/>
      <c r="E50" s="9"/>
      <c r="F50" s="6"/>
      <c r="G50" s="9"/>
    </row>
    <row r="51" spans="2:7" ht="12.75">
      <c r="B51" s="1" t="s">
        <v>20</v>
      </c>
      <c r="C51" s="1"/>
      <c r="D51" s="23"/>
      <c r="E51" s="9"/>
      <c r="F51" s="5"/>
      <c r="G51" s="5"/>
    </row>
    <row r="52" spans="2:7" ht="12.75">
      <c r="B52" s="1" t="s">
        <v>23</v>
      </c>
      <c r="C52" s="1"/>
      <c r="D52" s="23"/>
      <c r="E52" s="9"/>
      <c r="F52" s="5"/>
      <c r="G52" s="5"/>
    </row>
    <row r="53" spans="1:7" ht="12.75">
      <c r="A53" s="5"/>
      <c r="B53" s="13" t="s">
        <v>21</v>
      </c>
      <c r="C53" s="13"/>
      <c r="D53" s="5"/>
      <c r="E53" s="5"/>
      <c r="F53" s="5"/>
      <c r="G53" s="5"/>
    </row>
    <row r="54" spans="1:7" ht="12.75">
      <c r="A54" s="5"/>
      <c r="B54" s="5"/>
      <c r="C54" s="5"/>
      <c r="D54" s="5"/>
      <c r="E54" s="9"/>
      <c r="F54" s="6"/>
      <c r="G54" s="5"/>
    </row>
    <row r="55" spans="1:7" ht="12.75">
      <c r="A55" s="5"/>
      <c r="B55" s="8" t="s">
        <v>38</v>
      </c>
      <c r="C55" s="5"/>
      <c r="D55" s="5"/>
      <c r="E55" s="9"/>
      <c r="F55" s="6"/>
      <c r="G55" s="5"/>
    </row>
    <row r="56" spans="1:7" ht="12.75">
      <c r="A56" s="5"/>
      <c r="B56" s="5"/>
      <c r="C56" s="5"/>
      <c r="D56" s="5"/>
      <c r="E56" s="9"/>
      <c r="F56" s="6"/>
      <c r="G56" s="5"/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User20-2</cp:lastModifiedBy>
  <cp:lastPrinted>2023-01-27T13:22:50Z</cp:lastPrinted>
  <dcterms:created xsi:type="dcterms:W3CDTF">2015-11-11T07:05:59Z</dcterms:created>
  <dcterms:modified xsi:type="dcterms:W3CDTF">2023-01-27T13:23:03Z</dcterms:modified>
  <cp:category/>
  <cp:version/>
  <cp:contentType/>
  <cp:contentStatus/>
</cp:coreProperties>
</file>